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GER\Documents\SRPF\BOARD MATERIALS\SHIRLEY'S REPORTS\MONTHLY FINANCIALS\"/>
    </mc:Choice>
  </mc:AlternateContent>
  <xr:revisionPtr revIDLastSave="0" documentId="8_{B81CB9A4-00B7-4E16-B505-1DC48902B6A4}" xr6:coauthVersionLast="47" xr6:coauthVersionMax="47" xr10:uidLastSave="{00000000-0000-0000-0000-000000000000}"/>
  <bookViews>
    <workbookView xWindow="-120" yWindow="-120" windowWidth="19440" windowHeight="11040" xr2:uid="{00000000-000D-0000-FFFF-FFFF00000000}"/>
  </bookViews>
  <sheets>
    <sheet name="Sheet1" sheetId="1" r:id="rId1"/>
  </sheets>
  <definedNames>
    <definedName name="_xlnm.Print_Area" localSheetId="0">Sheet1!$A$1:$B$75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1" l="1"/>
  <c r="B62" i="1"/>
  <c r="B59" i="1"/>
  <c r="B68" i="1" s="1"/>
  <c r="B56" i="1"/>
  <c r="B50" i="1"/>
  <c r="B40" i="1"/>
  <c r="B33" i="1"/>
  <c r="B27" i="1"/>
  <c r="B21" i="1"/>
  <c r="B18" i="1"/>
  <c r="B15" i="1"/>
  <c r="B22" i="1" s="1"/>
  <c r="B12" i="1"/>
  <c r="B9" i="1"/>
</calcChain>
</file>

<file path=xl/sharedStrings.xml><?xml version="1.0" encoding="utf-8"?>
<sst xmlns="http://schemas.openxmlformats.org/spreadsheetml/2006/main" count="72" uniqueCount="72">
  <si>
    <t>Profit and Loss</t>
  </si>
  <si>
    <t>Santa Rosa Plateau Foundation</t>
  </si>
  <si>
    <t>January 2026</t>
  </si>
  <si>
    <t>Income</t>
  </si>
  <si>
    <t>4000 Direct contributions</t>
  </si>
  <si>
    <t>4010 Unsolicited contributions</t>
  </si>
  <si>
    <t>Total for 4000 Direct contributions</t>
  </si>
  <si>
    <t>4500 Government grants</t>
  </si>
  <si>
    <t>4540 Local government grants</t>
  </si>
  <si>
    <t>Total for 4500 Government grants</t>
  </si>
  <si>
    <t>5100 Program-related sales &amp; fees</t>
  </si>
  <si>
    <t>5110 Family Wildlife Day</t>
  </si>
  <si>
    <t>Total for 5100 Program-related sales &amp; fees</t>
  </si>
  <si>
    <t>5200 Dues</t>
  </si>
  <si>
    <t>5210 Membership dues-individuals</t>
  </si>
  <si>
    <t>Total for 5200 Dues</t>
  </si>
  <si>
    <t>5300 Investment Income</t>
  </si>
  <si>
    <t>5320 Dividends &amp; interest-securities</t>
  </si>
  <si>
    <t>Total for 5300 Investment Income</t>
  </si>
  <si>
    <t>Total for Income</t>
  </si>
  <si>
    <t>Gross Profit</t>
  </si>
  <si>
    <t>Expenses</t>
  </si>
  <si>
    <t>7200 Salaries &amp; related expenses</t>
  </si>
  <si>
    <t>7250 Payroll taxes, etc.</t>
  </si>
  <si>
    <t>Total for 7200 Salaries &amp; related expenses</t>
  </si>
  <si>
    <t>7500 Contract service expenses</t>
  </si>
  <si>
    <t>7520 Accounting fees</t>
  </si>
  <si>
    <t>7526 Payroll Tax Preparation</t>
  </si>
  <si>
    <t>7540 Professional fees - other</t>
  </si>
  <si>
    <t>7550 Other Professional- contract</t>
  </si>
  <si>
    <t>Total for 7500 Contract service expenses</t>
  </si>
  <si>
    <t>8000 Program related expenses</t>
  </si>
  <si>
    <t>8005 Salaries&amp;Wages - Programs</t>
  </si>
  <si>
    <t>8020 Climate Change (Habitat)</t>
  </si>
  <si>
    <t>8040 Trout in the classroom</t>
  </si>
  <si>
    <t>8070 Family Wildlife Day</t>
  </si>
  <si>
    <t>8080 Other-Ambassadors</t>
  </si>
  <si>
    <t>Total for 8000 Program related expenses</t>
  </si>
  <si>
    <t>8100 Program suppport  expenses</t>
  </si>
  <si>
    <t>8105 Salaries&amp; Wages-Program Support</t>
  </si>
  <si>
    <t>8120 Website services</t>
  </si>
  <si>
    <t>8130 Telephone &amp; telecommunications</t>
  </si>
  <si>
    <t>8150 Social Media/Newsletters</t>
  </si>
  <si>
    <t>8171 Member education</t>
  </si>
  <si>
    <t>8180 Volunteer education</t>
  </si>
  <si>
    <t>8190 Exec. Dir. mileage expense</t>
  </si>
  <si>
    <t>8191 Chamber of Commerce expense</t>
  </si>
  <si>
    <t>Total for 8100 Program suppport  expenses</t>
  </si>
  <si>
    <t>8200 Administrative expenses</t>
  </si>
  <si>
    <t>8205 Salaries&amp;Wages-Administration</t>
  </si>
  <si>
    <t>8221 Utilities</t>
  </si>
  <si>
    <t>8225 Telephone expense</t>
  </si>
  <si>
    <t>8268 Building Miscellaneous Repair</t>
  </si>
  <si>
    <t>Total for 8200 Administrative expenses</t>
  </si>
  <si>
    <t>8500 Administrative Other expenses</t>
  </si>
  <si>
    <t>8565 Office supplies</t>
  </si>
  <si>
    <t>Total for 8500 Administrative Other expenses</t>
  </si>
  <si>
    <t>8600 Administrative Bus    expenses</t>
  </si>
  <si>
    <t>8610 Bank fee-credit card</t>
  </si>
  <si>
    <t>Total for 8600 Administrative Bus    expenses</t>
  </si>
  <si>
    <t>8700 Fund Raising Event expenses</t>
  </si>
  <si>
    <t>8705 Salaries &amp; Wages - Fund Raising</t>
  </si>
  <si>
    <t>8720 Rental expense</t>
  </si>
  <si>
    <t>8799 Miscellaneous-In/Out</t>
  </si>
  <si>
    <t>Total for 8700 Fund Raising Event expenses</t>
  </si>
  <si>
    <t>Total for Expenses</t>
  </si>
  <si>
    <t>Net Operating Income</t>
  </si>
  <si>
    <t>Net Other Income</t>
  </si>
  <si>
    <t>Net Income</t>
  </si>
  <si>
    <t>Distribution account</t>
  </si>
  <si>
    <t>Total</t>
  </si>
  <si>
    <t>Cash Basis Tuesday, February 24, 2026 07:28 PM GMT-08:00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</si>
</sst>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1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/>
    </xf>
    <xf numFmtId="0" fontId="4" fillId="0" borderId="1" xfId="1" applyFont="1" applyAlignment="1">
      <alignment horizontal="center"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164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B75"/>
  <sheetViews>
    <sheetView tabSelected="1" workbookViewId="0">
      <selection sqref="A1:B1"/>
    </sheetView>
  </sheetViews>
  <sheetFormatPr defaultColWidth="11.25" defaultRowHeight="15.75" outlineLevelRow="2" x14ac:dyDescent="0.25"/>
  <cols>
    <col min="1" max="1" width="39.25" style="1" customWidth="1"/>
    <col min="2" max="2" width="17" style="1" customWidth="1"/>
  </cols>
  <sheetData>
    <row r="1" spans="1:2" x14ac:dyDescent="0.25">
      <c r="A1" s="12" t="s">
        <v>0</v>
      </c>
      <c r="B1" s="13"/>
    </row>
    <row r="2" spans="1:2" x14ac:dyDescent="0.25">
      <c r="A2" s="14" t="s">
        <v>1</v>
      </c>
      <c r="B2" s="13"/>
    </row>
    <row r="3" spans="1:2" x14ac:dyDescent="0.25">
      <c r="A3" s="15" t="s">
        <v>2</v>
      </c>
      <c r="B3" s="13"/>
    </row>
    <row r="5" spans="1:2" x14ac:dyDescent="0.25">
      <c r="A5" s="7" t="s">
        <v>69</v>
      </c>
      <c r="B5" s="7" t="s">
        <v>70</v>
      </c>
    </row>
    <row r="6" spans="1:2" x14ac:dyDescent="0.25">
      <c r="A6" s="2" t="s">
        <v>3</v>
      </c>
    </row>
    <row r="7" spans="1:2" outlineLevel="1" x14ac:dyDescent="0.25">
      <c r="A7" s="3" t="s">
        <v>4</v>
      </c>
      <c r="B7" s="8"/>
    </row>
    <row r="8" spans="1:2" outlineLevel="2" x14ac:dyDescent="0.25">
      <c r="A8" s="4" t="s">
        <v>5</v>
      </c>
      <c r="B8" s="9">
        <v>1000</v>
      </c>
    </row>
    <row r="9" spans="1:2" outlineLevel="1" x14ac:dyDescent="0.25">
      <c r="A9" s="5" t="s">
        <v>6</v>
      </c>
      <c r="B9" s="10">
        <f>B7+B8</f>
        <v>1000</v>
      </c>
    </row>
    <row r="10" spans="1:2" outlineLevel="1" x14ac:dyDescent="0.25">
      <c r="A10" s="3" t="s">
        <v>7</v>
      </c>
      <c r="B10" s="8"/>
    </row>
    <row r="11" spans="1:2" outlineLevel="2" x14ac:dyDescent="0.25">
      <c r="A11" s="4" t="s">
        <v>8</v>
      </c>
      <c r="B11" s="9">
        <v>10000</v>
      </c>
    </row>
    <row r="12" spans="1:2" outlineLevel="1" x14ac:dyDescent="0.25">
      <c r="A12" s="5" t="s">
        <v>9</v>
      </c>
      <c r="B12" s="10">
        <f>B10+B11</f>
        <v>10000</v>
      </c>
    </row>
    <row r="13" spans="1:2" outlineLevel="1" x14ac:dyDescent="0.25">
      <c r="A13" s="3" t="s">
        <v>10</v>
      </c>
      <c r="B13" s="8"/>
    </row>
    <row r="14" spans="1:2" outlineLevel="2" x14ac:dyDescent="0.25">
      <c r="A14" s="4" t="s">
        <v>11</v>
      </c>
      <c r="B14" s="9">
        <v>96</v>
      </c>
    </row>
    <row r="15" spans="1:2" outlineLevel="1" x14ac:dyDescent="0.25">
      <c r="A15" s="5" t="s">
        <v>12</v>
      </c>
      <c r="B15" s="10">
        <f>B13+B14</f>
        <v>96</v>
      </c>
    </row>
    <row r="16" spans="1:2" outlineLevel="1" x14ac:dyDescent="0.25">
      <c r="A16" s="3" t="s">
        <v>13</v>
      </c>
      <c r="B16" s="8"/>
    </row>
    <row r="17" spans="1:2" outlineLevel="2" x14ac:dyDescent="0.25">
      <c r="A17" s="4" t="s">
        <v>14</v>
      </c>
      <c r="B17" s="9">
        <v>6315</v>
      </c>
    </row>
    <row r="18" spans="1:2" outlineLevel="1" x14ac:dyDescent="0.25">
      <c r="A18" s="5" t="s">
        <v>15</v>
      </c>
      <c r="B18" s="10">
        <f>B16+B17</f>
        <v>6315</v>
      </c>
    </row>
    <row r="19" spans="1:2" outlineLevel="1" x14ac:dyDescent="0.25">
      <c r="A19" s="3" t="s">
        <v>16</v>
      </c>
      <c r="B19" s="8"/>
    </row>
    <row r="20" spans="1:2" outlineLevel="2" x14ac:dyDescent="0.25">
      <c r="A20" s="4" t="s">
        <v>17</v>
      </c>
      <c r="B20" s="9">
        <v>3.17</v>
      </c>
    </row>
    <row r="21" spans="1:2" outlineLevel="1" x14ac:dyDescent="0.25">
      <c r="A21" s="5" t="s">
        <v>18</v>
      </c>
      <c r="B21" s="10">
        <f>B19+B20</f>
        <v>3.17</v>
      </c>
    </row>
    <row r="22" spans="1:2" x14ac:dyDescent="0.25">
      <c r="A22" s="6" t="s">
        <v>19</v>
      </c>
      <c r="B22" s="10">
        <f>B9+B12+B15+B18+B21</f>
        <v>17414.169999999998</v>
      </c>
    </row>
    <row r="23" spans="1:2" x14ac:dyDescent="0.25">
      <c r="A23" s="6" t="s">
        <v>20</v>
      </c>
      <c r="B23" s="10">
        <v>17414.169999999998</v>
      </c>
    </row>
    <row r="24" spans="1:2" x14ac:dyDescent="0.25">
      <c r="A24" s="2" t="s">
        <v>21</v>
      </c>
    </row>
    <row r="25" spans="1:2" outlineLevel="1" x14ac:dyDescent="0.25">
      <c r="A25" s="3" t="s">
        <v>22</v>
      </c>
      <c r="B25" s="8"/>
    </row>
    <row r="26" spans="1:2" outlineLevel="2" x14ac:dyDescent="0.25">
      <c r="A26" s="4" t="s">
        <v>23</v>
      </c>
      <c r="B26" s="9">
        <v>985.28</v>
      </c>
    </row>
    <row r="27" spans="1:2" outlineLevel="1" x14ac:dyDescent="0.25">
      <c r="A27" s="5" t="s">
        <v>24</v>
      </c>
      <c r="B27" s="10">
        <f>B25+B26</f>
        <v>985.28</v>
      </c>
    </row>
    <row r="28" spans="1:2" outlineLevel="1" x14ac:dyDescent="0.25">
      <c r="A28" s="3" t="s">
        <v>25</v>
      </c>
      <c r="B28" s="8"/>
    </row>
    <row r="29" spans="1:2" outlineLevel="2" x14ac:dyDescent="0.25">
      <c r="A29" s="4" t="s">
        <v>26</v>
      </c>
      <c r="B29" s="9">
        <v>275</v>
      </c>
    </row>
    <row r="30" spans="1:2" outlineLevel="2" x14ac:dyDescent="0.25">
      <c r="A30" s="4" t="s">
        <v>27</v>
      </c>
      <c r="B30" s="9">
        <v>275</v>
      </c>
    </row>
    <row r="31" spans="1:2" outlineLevel="2" x14ac:dyDescent="0.25">
      <c r="A31" s="4" t="s">
        <v>28</v>
      </c>
      <c r="B31" s="9">
        <v>287</v>
      </c>
    </row>
    <row r="32" spans="1:2" outlineLevel="2" x14ac:dyDescent="0.25">
      <c r="A32" s="4" t="s">
        <v>29</v>
      </c>
      <c r="B32" s="9">
        <v>75</v>
      </c>
    </row>
    <row r="33" spans="1:2" outlineLevel="1" x14ac:dyDescent="0.25">
      <c r="A33" s="5" t="s">
        <v>30</v>
      </c>
      <c r="B33" s="10">
        <f>B28+B29+B30+B31+B32</f>
        <v>912</v>
      </c>
    </row>
    <row r="34" spans="1:2" outlineLevel="1" x14ac:dyDescent="0.25">
      <c r="A34" s="3" t="s">
        <v>31</v>
      </c>
      <c r="B34" s="8"/>
    </row>
    <row r="35" spans="1:2" outlineLevel="2" x14ac:dyDescent="0.25">
      <c r="A35" s="4" t="s">
        <v>32</v>
      </c>
      <c r="B35" s="9">
        <v>4770.1400000000003</v>
      </c>
    </row>
    <row r="36" spans="1:2" outlineLevel="2" x14ac:dyDescent="0.25">
      <c r="A36" s="4" t="s">
        <v>33</v>
      </c>
      <c r="B36" s="9">
        <v>1777.75</v>
      </c>
    </row>
    <row r="37" spans="1:2" outlineLevel="2" x14ac:dyDescent="0.25">
      <c r="A37" s="4" t="s">
        <v>34</v>
      </c>
      <c r="B37" s="9">
        <v>32.5</v>
      </c>
    </row>
    <row r="38" spans="1:2" outlineLevel="2" x14ac:dyDescent="0.25">
      <c r="A38" s="4" t="s">
        <v>35</v>
      </c>
      <c r="B38" s="9">
        <v>416.36</v>
      </c>
    </row>
    <row r="39" spans="1:2" outlineLevel="2" x14ac:dyDescent="0.25">
      <c r="A39" s="4" t="s">
        <v>36</v>
      </c>
      <c r="B39" s="9">
        <v>28</v>
      </c>
    </row>
    <row r="40" spans="1:2" outlineLevel="1" x14ac:dyDescent="0.25">
      <c r="A40" s="5" t="s">
        <v>37</v>
      </c>
      <c r="B40" s="10">
        <f>B34+B35+B36+B37+B38+B39</f>
        <v>7024.75</v>
      </c>
    </row>
    <row r="41" spans="1:2" outlineLevel="1" x14ac:dyDescent="0.25">
      <c r="A41" s="3" t="s">
        <v>38</v>
      </c>
      <c r="B41" s="8"/>
    </row>
    <row r="42" spans="1:2" outlineLevel="2" x14ac:dyDescent="0.25">
      <c r="A42" s="4" t="s">
        <v>39</v>
      </c>
      <c r="B42" s="9">
        <v>4879.5</v>
      </c>
    </row>
    <row r="43" spans="1:2" outlineLevel="2" x14ac:dyDescent="0.25">
      <c r="A43" s="4" t="s">
        <v>40</v>
      </c>
      <c r="B43" s="9">
        <v>223.18</v>
      </c>
    </row>
    <row r="44" spans="1:2" outlineLevel="2" x14ac:dyDescent="0.25">
      <c r="A44" s="4" t="s">
        <v>41</v>
      </c>
      <c r="B44" s="9">
        <v>16.989999999999998</v>
      </c>
    </row>
    <row r="45" spans="1:2" outlineLevel="2" x14ac:dyDescent="0.25">
      <c r="A45" s="4" t="s">
        <v>42</v>
      </c>
      <c r="B45" s="9">
        <v>1519.99</v>
      </c>
    </row>
    <row r="46" spans="1:2" outlineLevel="2" x14ac:dyDescent="0.25">
      <c r="A46" s="4" t="s">
        <v>43</v>
      </c>
      <c r="B46" s="9">
        <v>176.99</v>
      </c>
    </row>
    <row r="47" spans="1:2" outlineLevel="2" x14ac:dyDescent="0.25">
      <c r="A47" s="4" t="s">
        <v>44</v>
      </c>
      <c r="B47" s="9">
        <v>419.89</v>
      </c>
    </row>
    <row r="48" spans="1:2" outlineLevel="2" x14ac:dyDescent="0.25">
      <c r="A48" s="4" t="s">
        <v>45</v>
      </c>
      <c r="B48" s="9">
        <v>200</v>
      </c>
    </row>
    <row r="49" spans="1:2" outlineLevel="2" x14ac:dyDescent="0.25">
      <c r="A49" s="4" t="s">
        <v>46</v>
      </c>
      <c r="B49" s="9">
        <v>250</v>
      </c>
    </row>
    <row r="50" spans="1:2" outlineLevel="1" x14ac:dyDescent="0.25">
      <c r="A50" s="5" t="s">
        <v>47</v>
      </c>
      <c r="B50" s="10">
        <f>B41+B42+B43+B44+B45+B46+B47+B48+B49</f>
        <v>7686.54</v>
      </c>
    </row>
    <row r="51" spans="1:2" outlineLevel="1" x14ac:dyDescent="0.25">
      <c r="A51" s="3" t="s">
        <v>48</v>
      </c>
      <c r="B51" s="9">
        <v>273</v>
      </c>
    </row>
    <row r="52" spans="1:2" outlineLevel="2" x14ac:dyDescent="0.25">
      <c r="A52" s="4" t="s">
        <v>49</v>
      </c>
      <c r="B52" s="9">
        <v>388.26</v>
      </c>
    </row>
    <row r="53" spans="1:2" outlineLevel="2" x14ac:dyDescent="0.25">
      <c r="A53" s="4" t="s">
        <v>50</v>
      </c>
      <c r="B53" s="9">
        <v>193.13</v>
      </c>
    </row>
    <row r="54" spans="1:2" outlineLevel="2" x14ac:dyDescent="0.25">
      <c r="A54" s="4" t="s">
        <v>51</v>
      </c>
      <c r="B54" s="9">
        <v>419.26</v>
      </c>
    </row>
    <row r="55" spans="1:2" outlineLevel="2" x14ac:dyDescent="0.25">
      <c r="A55" s="4" t="s">
        <v>52</v>
      </c>
      <c r="B55" s="9">
        <v>213.22</v>
      </c>
    </row>
    <row r="56" spans="1:2" outlineLevel="1" x14ac:dyDescent="0.25">
      <c r="A56" s="5" t="s">
        <v>53</v>
      </c>
      <c r="B56" s="10">
        <f>B51+B52+B53+B54+B55</f>
        <v>1486.8700000000001</v>
      </c>
    </row>
    <row r="57" spans="1:2" outlineLevel="1" x14ac:dyDescent="0.25">
      <c r="A57" s="3" t="s">
        <v>54</v>
      </c>
      <c r="B57" s="8"/>
    </row>
    <row r="58" spans="1:2" outlineLevel="2" x14ac:dyDescent="0.25">
      <c r="A58" s="4" t="s">
        <v>55</v>
      </c>
      <c r="B58" s="9">
        <v>142.66999999999999</v>
      </c>
    </row>
    <row r="59" spans="1:2" outlineLevel="1" x14ac:dyDescent="0.25">
      <c r="A59" s="5" t="s">
        <v>56</v>
      </c>
      <c r="B59" s="10">
        <f>B57+B58</f>
        <v>142.66999999999999</v>
      </c>
    </row>
    <row r="60" spans="1:2" outlineLevel="1" x14ac:dyDescent="0.25">
      <c r="A60" s="3" t="s">
        <v>57</v>
      </c>
      <c r="B60" s="8"/>
    </row>
    <row r="61" spans="1:2" outlineLevel="2" x14ac:dyDescent="0.25">
      <c r="A61" s="4" t="s">
        <v>58</v>
      </c>
      <c r="B61" s="9">
        <v>161.72</v>
      </c>
    </row>
    <row r="62" spans="1:2" outlineLevel="1" x14ac:dyDescent="0.25">
      <c r="A62" s="5" t="s">
        <v>59</v>
      </c>
      <c r="B62" s="10">
        <f>B60+B61</f>
        <v>161.72</v>
      </c>
    </row>
    <row r="63" spans="1:2" outlineLevel="1" x14ac:dyDescent="0.25">
      <c r="A63" s="3" t="s">
        <v>60</v>
      </c>
      <c r="B63" s="9">
        <v>123</v>
      </c>
    </row>
    <row r="64" spans="1:2" outlineLevel="2" x14ac:dyDescent="0.25">
      <c r="A64" s="4" t="s">
        <v>61</v>
      </c>
      <c r="B64" s="9">
        <v>388.28</v>
      </c>
    </row>
    <row r="65" spans="1:2" outlineLevel="2" x14ac:dyDescent="0.25">
      <c r="A65" s="4" t="s">
        <v>62</v>
      </c>
      <c r="B65" s="9">
        <v>400</v>
      </c>
    </row>
    <row r="66" spans="1:2" outlineLevel="2" x14ac:dyDescent="0.25">
      <c r="A66" s="4" t="s">
        <v>63</v>
      </c>
      <c r="B66" s="9">
        <v>2</v>
      </c>
    </row>
    <row r="67" spans="1:2" outlineLevel="1" x14ac:dyDescent="0.25">
      <c r="A67" s="5" t="s">
        <v>64</v>
      </c>
      <c r="B67" s="10">
        <f>B63+B64+B65+B66</f>
        <v>913.28</v>
      </c>
    </row>
    <row r="68" spans="1:2" x14ac:dyDescent="0.25">
      <c r="A68" s="6" t="s">
        <v>65</v>
      </c>
      <c r="B68" s="10">
        <f>B27+B33+B40+B50+B56+B59+B62+B67</f>
        <v>19313.109999999997</v>
      </c>
    </row>
    <row r="69" spans="1:2" x14ac:dyDescent="0.25">
      <c r="A69" s="6" t="s">
        <v>66</v>
      </c>
      <c r="B69" s="10">
        <v>-1898.9399999999987</v>
      </c>
    </row>
    <row r="70" spans="1:2" x14ac:dyDescent="0.25">
      <c r="A70" s="6" t="s">
        <v>67</v>
      </c>
      <c r="B70" s="11"/>
    </row>
    <row r="71" spans="1:2" x14ac:dyDescent="0.25">
      <c r="A71" s="6" t="s">
        <v>68</v>
      </c>
      <c r="B71" s="10">
        <v>-1898.9399999999987</v>
      </c>
    </row>
    <row r="75" spans="1:2" x14ac:dyDescent="0.25">
      <c r="A75" s="16" t="s">
        <v>71</v>
      </c>
      <c r="B75" s="13"/>
    </row>
  </sheetData>
  <mergeCells count="4">
    <mergeCell ref="A1:B1"/>
    <mergeCell ref="A2:B2"/>
    <mergeCell ref="A3:B3"/>
    <mergeCell ref="A75:B75"/>
  </mergeCells>
  <pageMargins left="0.7" right="0.7" top="0.75" bottom="0.75" header="0.3" footer="0.3"/>
  <pageSetup orientation="portrait" horizontalDpi="300" verticalDpi="300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Ginger Greaves</cp:lastModifiedBy>
  <cp:lastPrinted>2026-02-25T03:29:56Z</cp:lastPrinted>
  <dcterms:created xsi:type="dcterms:W3CDTF">2022-03-24T08:55:57Z</dcterms:created>
  <dcterms:modified xsi:type="dcterms:W3CDTF">2026-05-26T19:22:44Z</dcterms:modified>
  <cp:category/>
</cp:coreProperties>
</file>