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MONTHLY FINANCIALS\"/>
    </mc:Choice>
  </mc:AlternateContent>
  <xr:revisionPtr revIDLastSave="0" documentId="8_{AC42460C-3D48-4B91-994B-278E7D7FB892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definedNames>
    <definedName name="_xlnm.Print_Area" localSheetId="0">Sheet1!$A$1:$B$73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58" i="1"/>
  <c r="B54" i="1"/>
  <c r="B49" i="1"/>
  <c r="B37" i="1"/>
  <c r="B32" i="1"/>
  <c r="B26" i="1"/>
  <c r="B66" i="1" s="1"/>
  <c r="B20" i="1"/>
  <c r="B16" i="1"/>
  <c r="B13" i="1"/>
  <c r="B21" i="1" s="1"/>
  <c r="B10" i="1"/>
</calcChain>
</file>

<file path=xl/sharedStrings.xml><?xml version="1.0" encoding="utf-8"?>
<sst xmlns="http://schemas.openxmlformats.org/spreadsheetml/2006/main" count="70" uniqueCount="70">
  <si>
    <t>Profit and Loss</t>
  </si>
  <si>
    <t>Santa Rosa Plateau Foundation</t>
  </si>
  <si>
    <t>October 2025</t>
  </si>
  <si>
    <t>Income</t>
  </si>
  <si>
    <t>5100 Program-related sales &amp; fees</t>
  </si>
  <si>
    <t>5105 NERF Forum Educational</t>
  </si>
  <si>
    <t>5110 Family Wildlife Day</t>
  </si>
  <si>
    <t>Total for 5100 Program-related sales &amp; fees</t>
  </si>
  <si>
    <t>5200 Dues</t>
  </si>
  <si>
    <t>5210 Membership dues-individuals</t>
  </si>
  <si>
    <t>Total for 5200 Dues</t>
  </si>
  <si>
    <t>5300 Investment Income</t>
  </si>
  <si>
    <t>5320 Dividends &amp; interest-securities</t>
  </si>
  <si>
    <t>Total for 5300 Investment Income</t>
  </si>
  <si>
    <t>5800 Events</t>
  </si>
  <si>
    <t>5840 Events - CowBoy Julilee</t>
  </si>
  <si>
    <t>5860 Car Show - Kids Ride</t>
  </si>
  <si>
    <t>Total for 5800 Events</t>
  </si>
  <si>
    <t>Total for Income</t>
  </si>
  <si>
    <t>Gross Profit</t>
  </si>
  <si>
    <t>Expenses</t>
  </si>
  <si>
    <t>7200 Salaries &amp; related expenses</t>
  </si>
  <si>
    <t>7250 Payroll taxes, etc.</t>
  </si>
  <si>
    <t>Total for 7200 Salaries &amp; related expenses</t>
  </si>
  <si>
    <t>7500 Contract service expenses</t>
  </si>
  <si>
    <t>7520 Accounting fees</t>
  </si>
  <si>
    <t>7526 Payroll Tax Preparation</t>
  </si>
  <si>
    <t>7540 Professional fees - other</t>
  </si>
  <si>
    <t>7550 Other Professional- contract</t>
  </si>
  <si>
    <t>Total for 7500 Contract service expenses</t>
  </si>
  <si>
    <t>8000 Program related expenses</t>
  </si>
  <si>
    <t>8005 Salaries&amp;Wages - Programs</t>
  </si>
  <si>
    <t>8020 Climate Change (Habitat)</t>
  </si>
  <si>
    <t>8070 Family Wildlife Day</t>
  </si>
  <si>
    <t>Total for 8000 Program related expenses</t>
  </si>
  <si>
    <t>8100 Program suppport  expenses</t>
  </si>
  <si>
    <t>8105 Salaries&amp; Wages-Program Support</t>
  </si>
  <si>
    <t>8110 Supplies</t>
  </si>
  <si>
    <t>8120 Website services</t>
  </si>
  <si>
    <t>8130 Telephone &amp; telecommunications</t>
  </si>
  <si>
    <t>8150 Social Media/Newsletters</t>
  </si>
  <si>
    <t>8171 Member education</t>
  </si>
  <si>
    <t>8180 Volunteer education</t>
  </si>
  <si>
    <t>8181 Donor education</t>
  </si>
  <si>
    <t>8190 Exec. Dir. mileage expense</t>
  </si>
  <si>
    <t>8191 Chamber of Commerce expense</t>
  </si>
  <si>
    <t>Total for 8100 Program suppport  expenses</t>
  </si>
  <si>
    <t>8200 Administrative expenses</t>
  </si>
  <si>
    <t>8205 Salaries&amp;Wages-Administration</t>
  </si>
  <si>
    <t>8221 Utilities</t>
  </si>
  <si>
    <t>8225 Telephone expense</t>
  </si>
  <si>
    <t>Total for 8200 Administrative expenses</t>
  </si>
  <si>
    <t>8500 Administrative Other expenses</t>
  </si>
  <si>
    <t>8560 Outside computer services</t>
  </si>
  <si>
    <t>8565 Office supplies</t>
  </si>
  <si>
    <t>Total for 8500 Administrative Other expenses</t>
  </si>
  <si>
    <t>8700 Fund Raising Event expenses</t>
  </si>
  <si>
    <t>8705 Salaries &amp; Wages - Fund Raising</t>
  </si>
  <si>
    <t>8720 Rental expense</t>
  </si>
  <si>
    <t>8755 Advertising</t>
  </si>
  <si>
    <t>8785 Merchant Fees</t>
  </si>
  <si>
    <t>8799 Miscellaneous-In/Out</t>
  </si>
  <si>
    <t>Total for 8700 Fund Raising Event expenses</t>
  </si>
  <si>
    <t>Total for Expenses</t>
  </si>
  <si>
    <t>Net Operating Income</t>
  </si>
  <si>
    <t>Net Other Income</t>
  </si>
  <si>
    <t>Net Income</t>
  </si>
  <si>
    <t>Distribution account</t>
  </si>
  <si>
    <t>Total</t>
  </si>
  <si>
    <t>Cash Basis Saturday, November 15, 2025 11:08 AM GMT-08:00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</si>
</sst>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73"/>
  <sheetViews>
    <sheetView tabSelected="1" workbookViewId="0">
      <selection activeCell="E6" sqref="E5:E6"/>
    </sheetView>
  </sheetViews>
  <sheetFormatPr defaultColWidth="11.25" defaultRowHeight="15.75" outlineLevelRow="2" x14ac:dyDescent="0.25"/>
  <cols>
    <col min="1" max="1" width="38.5" style="1" customWidth="1"/>
    <col min="2" max="2" width="16.125" style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3"/>
    </row>
    <row r="3" spans="1:2" x14ac:dyDescent="0.25">
      <c r="A3" s="15" t="s">
        <v>2</v>
      </c>
      <c r="B3" s="13"/>
    </row>
    <row r="5" spans="1:2" x14ac:dyDescent="0.25">
      <c r="A5" s="7" t="s">
        <v>67</v>
      </c>
      <c r="B5" s="7" t="s">
        <v>68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8"/>
    </row>
    <row r="8" spans="1:2" outlineLevel="2" x14ac:dyDescent="0.25">
      <c r="A8" s="4" t="s">
        <v>5</v>
      </c>
      <c r="B8" s="9">
        <v>125</v>
      </c>
    </row>
    <row r="9" spans="1:2" outlineLevel="2" x14ac:dyDescent="0.25">
      <c r="A9" s="4" t="s">
        <v>6</v>
      </c>
      <c r="B9" s="9">
        <v>1386</v>
      </c>
    </row>
    <row r="10" spans="1:2" outlineLevel="1" x14ac:dyDescent="0.25">
      <c r="A10" s="5" t="s">
        <v>7</v>
      </c>
      <c r="B10" s="10">
        <f>B7+B8+B9</f>
        <v>1511</v>
      </c>
    </row>
    <row r="11" spans="1:2" outlineLevel="1" x14ac:dyDescent="0.25">
      <c r="A11" s="3" t="s">
        <v>8</v>
      </c>
      <c r="B11" s="8"/>
    </row>
    <row r="12" spans="1:2" outlineLevel="2" x14ac:dyDescent="0.25">
      <c r="A12" s="4" t="s">
        <v>9</v>
      </c>
      <c r="B12" s="9">
        <v>2140</v>
      </c>
    </row>
    <row r="13" spans="1:2" outlineLevel="1" x14ac:dyDescent="0.25">
      <c r="A13" s="5" t="s">
        <v>10</v>
      </c>
      <c r="B13" s="10">
        <f>B11+B12</f>
        <v>2140</v>
      </c>
    </row>
    <row r="14" spans="1:2" outlineLevel="1" x14ac:dyDescent="0.25">
      <c r="A14" s="3" t="s">
        <v>11</v>
      </c>
      <c r="B14" s="8"/>
    </row>
    <row r="15" spans="1:2" outlineLevel="2" x14ac:dyDescent="0.25">
      <c r="A15" s="4" t="s">
        <v>12</v>
      </c>
      <c r="B15" s="9">
        <v>2.04</v>
      </c>
    </row>
    <row r="16" spans="1:2" outlineLevel="1" x14ac:dyDescent="0.25">
      <c r="A16" s="5" t="s">
        <v>13</v>
      </c>
      <c r="B16" s="10">
        <f>B14+B15</f>
        <v>2.04</v>
      </c>
    </row>
    <row r="17" spans="1:2" outlineLevel="1" x14ac:dyDescent="0.25">
      <c r="A17" s="3" t="s">
        <v>14</v>
      </c>
      <c r="B17" s="8"/>
    </row>
    <row r="18" spans="1:2" outlineLevel="2" x14ac:dyDescent="0.25">
      <c r="A18" s="4" t="s">
        <v>15</v>
      </c>
      <c r="B18" s="9">
        <v>15305</v>
      </c>
    </row>
    <row r="19" spans="1:2" outlineLevel="2" x14ac:dyDescent="0.25">
      <c r="A19" s="4" t="s">
        <v>16</v>
      </c>
      <c r="B19" s="9">
        <v>60</v>
      </c>
    </row>
    <row r="20" spans="1:2" outlineLevel="1" x14ac:dyDescent="0.25">
      <c r="A20" s="5" t="s">
        <v>17</v>
      </c>
      <c r="B20" s="10">
        <f>B17+B18+B19</f>
        <v>15365</v>
      </c>
    </row>
    <row r="21" spans="1:2" x14ac:dyDescent="0.25">
      <c r="A21" s="6" t="s">
        <v>18</v>
      </c>
      <c r="B21" s="10">
        <f>B10+B13+B16+B20</f>
        <v>19018.04</v>
      </c>
    </row>
    <row r="22" spans="1:2" x14ac:dyDescent="0.25">
      <c r="A22" s="6" t="s">
        <v>19</v>
      </c>
      <c r="B22" s="10">
        <v>19018.04</v>
      </c>
    </row>
    <row r="23" spans="1:2" x14ac:dyDescent="0.25">
      <c r="A23" s="2" t="s">
        <v>20</v>
      </c>
    </row>
    <row r="24" spans="1:2" outlineLevel="1" x14ac:dyDescent="0.25">
      <c r="A24" s="3" t="s">
        <v>21</v>
      </c>
      <c r="B24" s="8"/>
    </row>
    <row r="25" spans="1:2" outlineLevel="2" x14ac:dyDescent="0.25">
      <c r="A25" s="4" t="s">
        <v>22</v>
      </c>
      <c r="B25" s="9">
        <v>988.38</v>
      </c>
    </row>
    <row r="26" spans="1:2" outlineLevel="1" x14ac:dyDescent="0.25">
      <c r="A26" s="5" t="s">
        <v>23</v>
      </c>
      <c r="B26" s="10">
        <f>B24+B25</f>
        <v>988.38</v>
      </c>
    </row>
    <row r="27" spans="1:2" outlineLevel="1" x14ac:dyDescent="0.25">
      <c r="A27" s="3" t="s">
        <v>24</v>
      </c>
      <c r="B27" s="8"/>
    </row>
    <row r="28" spans="1:2" outlineLevel="2" x14ac:dyDescent="0.25">
      <c r="A28" s="4" t="s">
        <v>25</v>
      </c>
      <c r="B28" s="9">
        <v>275</v>
      </c>
    </row>
    <row r="29" spans="1:2" outlineLevel="2" x14ac:dyDescent="0.25">
      <c r="A29" s="4" t="s">
        <v>26</v>
      </c>
      <c r="B29" s="9">
        <v>227</v>
      </c>
    </row>
    <row r="30" spans="1:2" outlineLevel="2" x14ac:dyDescent="0.25">
      <c r="A30" s="4" t="s">
        <v>27</v>
      </c>
      <c r="B30" s="9">
        <v>249.01</v>
      </c>
    </row>
    <row r="31" spans="1:2" outlineLevel="2" x14ac:dyDescent="0.25">
      <c r="A31" s="4" t="s">
        <v>28</v>
      </c>
      <c r="B31" s="9">
        <v>675</v>
      </c>
    </row>
    <row r="32" spans="1:2" outlineLevel="1" x14ac:dyDescent="0.25">
      <c r="A32" s="5" t="s">
        <v>29</v>
      </c>
      <c r="B32" s="10">
        <f>B27+B28+B29+B30+B31</f>
        <v>1426.01</v>
      </c>
    </row>
    <row r="33" spans="1:2" outlineLevel="1" x14ac:dyDescent="0.25">
      <c r="A33" s="3" t="s">
        <v>30</v>
      </c>
      <c r="B33" s="8"/>
    </row>
    <row r="34" spans="1:2" outlineLevel="2" x14ac:dyDescent="0.25">
      <c r="A34" s="4" t="s">
        <v>31</v>
      </c>
      <c r="B34" s="9">
        <v>4770.1400000000003</v>
      </c>
    </row>
    <row r="35" spans="1:2" outlineLevel="2" x14ac:dyDescent="0.25">
      <c r="A35" s="4" t="s">
        <v>32</v>
      </c>
      <c r="B35" s="9">
        <v>119.63</v>
      </c>
    </row>
    <row r="36" spans="1:2" outlineLevel="2" x14ac:dyDescent="0.25">
      <c r="A36" s="4" t="s">
        <v>33</v>
      </c>
      <c r="B36" s="9">
        <v>55</v>
      </c>
    </row>
    <row r="37" spans="1:2" outlineLevel="1" x14ac:dyDescent="0.25">
      <c r="A37" s="5" t="s">
        <v>34</v>
      </c>
      <c r="B37" s="10">
        <f>B33+B34+B35+B36</f>
        <v>4944.7700000000004</v>
      </c>
    </row>
    <row r="38" spans="1:2" outlineLevel="1" x14ac:dyDescent="0.25">
      <c r="A38" s="3" t="s">
        <v>35</v>
      </c>
      <c r="B38" s="8"/>
    </row>
    <row r="39" spans="1:2" outlineLevel="2" x14ac:dyDescent="0.25">
      <c r="A39" s="4" t="s">
        <v>36</v>
      </c>
      <c r="B39" s="9">
        <v>7373.25</v>
      </c>
    </row>
    <row r="40" spans="1:2" outlineLevel="2" x14ac:dyDescent="0.25">
      <c r="A40" s="4" t="s">
        <v>37</v>
      </c>
      <c r="B40" s="9">
        <v>82.34</v>
      </c>
    </row>
    <row r="41" spans="1:2" outlineLevel="2" x14ac:dyDescent="0.25">
      <c r="A41" s="4" t="s">
        <v>38</v>
      </c>
      <c r="B41" s="9">
        <v>400</v>
      </c>
    </row>
    <row r="42" spans="1:2" outlineLevel="2" x14ac:dyDescent="0.25">
      <c r="A42" s="4" t="s">
        <v>39</v>
      </c>
      <c r="B42" s="9">
        <v>16.989999999999998</v>
      </c>
    </row>
    <row r="43" spans="1:2" outlineLevel="2" x14ac:dyDescent="0.25">
      <c r="A43" s="4" t="s">
        <v>40</v>
      </c>
      <c r="B43" s="9">
        <v>1830</v>
      </c>
    </row>
    <row r="44" spans="1:2" outlineLevel="2" x14ac:dyDescent="0.25">
      <c r="A44" s="4" t="s">
        <v>41</v>
      </c>
      <c r="B44" s="9">
        <v>428.99</v>
      </c>
    </row>
    <row r="45" spans="1:2" outlineLevel="2" x14ac:dyDescent="0.25">
      <c r="A45" s="4" t="s">
        <v>42</v>
      </c>
      <c r="B45" s="9">
        <v>35.229999999999997</v>
      </c>
    </row>
    <row r="46" spans="1:2" outlineLevel="2" x14ac:dyDescent="0.25">
      <c r="A46" s="4" t="s">
        <v>43</v>
      </c>
      <c r="B46" s="9">
        <v>699</v>
      </c>
    </row>
    <row r="47" spans="1:2" outlineLevel="2" x14ac:dyDescent="0.25">
      <c r="A47" s="4" t="s">
        <v>44</v>
      </c>
      <c r="B47" s="9">
        <v>200</v>
      </c>
    </row>
    <row r="48" spans="1:2" outlineLevel="2" x14ac:dyDescent="0.25">
      <c r="A48" s="4" t="s">
        <v>45</v>
      </c>
      <c r="B48" s="9">
        <v>440</v>
      </c>
    </row>
    <row r="49" spans="1:2" outlineLevel="1" x14ac:dyDescent="0.25">
      <c r="A49" s="5" t="s">
        <v>46</v>
      </c>
      <c r="B49" s="10">
        <f>B38+B39+B40+B41+B42+B43+B44+B45+B46+B47+B48</f>
        <v>11505.8</v>
      </c>
    </row>
    <row r="50" spans="1:2" outlineLevel="1" x14ac:dyDescent="0.25">
      <c r="A50" s="3" t="s">
        <v>47</v>
      </c>
      <c r="B50" s="9">
        <v>99.99</v>
      </c>
    </row>
    <row r="51" spans="1:2" outlineLevel="2" x14ac:dyDescent="0.25">
      <c r="A51" s="4" t="s">
        <v>48</v>
      </c>
      <c r="B51" s="9">
        <v>388.26</v>
      </c>
    </row>
    <row r="52" spans="1:2" outlineLevel="2" x14ac:dyDescent="0.25">
      <c r="A52" s="4" t="s">
        <v>49</v>
      </c>
      <c r="B52" s="9">
        <v>324.06</v>
      </c>
    </row>
    <row r="53" spans="1:2" outlineLevel="2" x14ac:dyDescent="0.25">
      <c r="A53" s="4" t="s">
        <v>50</v>
      </c>
      <c r="B53" s="9">
        <v>419.33</v>
      </c>
    </row>
    <row r="54" spans="1:2" outlineLevel="1" x14ac:dyDescent="0.25">
      <c r="A54" s="5" t="s">
        <v>51</v>
      </c>
      <c r="B54" s="10">
        <f>B50+B51+B52+B53</f>
        <v>1231.6399999999999</v>
      </c>
    </row>
    <row r="55" spans="1:2" outlineLevel="1" x14ac:dyDescent="0.25">
      <c r="A55" s="3" t="s">
        <v>52</v>
      </c>
      <c r="B55" s="8"/>
    </row>
    <row r="56" spans="1:2" outlineLevel="2" x14ac:dyDescent="0.25">
      <c r="A56" s="4" t="s">
        <v>53</v>
      </c>
      <c r="B56" s="9">
        <v>912.98</v>
      </c>
    </row>
    <row r="57" spans="1:2" outlineLevel="2" x14ac:dyDescent="0.25">
      <c r="A57" s="4" t="s">
        <v>54</v>
      </c>
      <c r="B57" s="9">
        <v>19.989999999999998</v>
      </c>
    </row>
    <row r="58" spans="1:2" outlineLevel="1" x14ac:dyDescent="0.25">
      <c r="A58" s="5" t="s">
        <v>55</v>
      </c>
      <c r="B58" s="10">
        <f>B55+B56+B57</f>
        <v>932.97</v>
      </c>
    </row>
    <row r="59" spans="1:2" outlineLevel="1" x14ac:dyDescent="0.25">
      <c r="A59" s="3" t="s">
        <v>56</v>
      </c>
      <c r="B59" s="8"/>
    </row>
    <row r="60" spans="1:2" outlineLevel="2" x14ac:dyDescent="0.25">
      <c r="A60" s="4" t="s">
        <v>57</v>
      </c>
      <c r="B60" s="9">
        <v>388.28</v>
      </c>
    </row>
    <row r="61" spans="1:2" outlineLevel="2" x14ac:dyDescent="0.25">
      <c r="A61" s="4" t="s">
        <v>58</v>
      </c>
      <c r="B61" s="9">
        <v>1403.81</v>
      </c>
    </row>
    <row r="62" spans="1:2" outlineLevel="2" x14ac:dyDescent="0.25">
      <c r="A62" s="4" t="s">
        <v>59</v>
      </c>
      <c r="B62" s="9">
        <v>500</v>
      </c>
    </row>
    <row r="63" spans="1:2" outlineLevel="2" x14ac:dyDescent="0.25">
      <c r="A63" s="4" t="s">
        <v>60</v>
      </c>
      <c r="B63" s="9">
        <v>431.28</v>
      </c>
    </row>
    <row r="64" spans="1:2" outlineLevel="2" x14ac:dyDescent="0.25">
      <c r="A64" s="4" t="s">
        <v>61</v>
      </c>
      <c r="B64" s="9">
        <v>404</v>
      </c>
    </row>
    <row r="65" spans="1:2" outlineLevel="1" x14ac:dyDescent="0.25">
      <c r="A65" s="5" t="s">
        <v>62</v>
      </c>
      <c r="B65" s="10">
        <f>B59+B60+B61+B62+B63+B64</f>
        <v>3127.37</v>
      </c>
    </row>
    <row r="66" spans="1:2" x14ac:dyDescent="0.25">
      <c r="A66" s="6" t="s">
        <v>63</v>
      </c>
      <c r="B66" s="10">
        <f>B26+B32+B37+B49+B54+B58+B65</f>
        <v>24156.94</v>
      </c>
    </row>
    <row r="67" spans="1:2" x14ac:dyDescent="0.25">
      <c r="A67" s="6" t="s">
        <v>64</v>
      </c>
      <c r="B67" s="10">
        <v>-5138.8999999999978</v>
      </c>
    </row>
    <row r="68" spans="1:2" x14ac:dyDescent="0.25">
      <c r="A68" s="6" t="s">
        <v>65</v>
      </c>
      <c r="B68" s="11"/>
    </row>
    <row r="69" spans="1:2" x14ac:dyDescent="0.25">
      <c r="A69" s="6" t="s">
        <v>66</v>
      </c>
      <c r="B69" s="10">
        <v>-5138.8999999999978</v>
      </c>
    </row>
    <row r="70" spans="1:2" hidden="1" x14ac:dyDescent="0.25"/>
    <row r="71" spans="1:2" hidden="1" x14ac:dyDescent="0.25"/>
    <row r="72" spans="1:2" hidden="1" x14ac:dyDescent="0.25"/>
    <row r="73" spans="1:2" x14ac:dyDescent="0.25">
      <c r="A73" s="16" t="s">
        <v>69</v>
      </c>
      <c r="B73" s="13"/>
    </row>
  </sheetData>
  <mergeCells count="4">
    <mergeCell ref="A1:B1"/>
    <mergeCell ref="A2:B2"/>
    <mergeCell ref="A3:B3"/>
    <mergeCell ref="A73:B73"/>
  </mergeCells>
  <pageMargins left="0.7" right="0.7" top="0.75" bottom="0.75" header="0.3" footer="0.3"/>
  <pageSetup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cp:lastPrinted>2025-11-15T19:09:12Z</cp:lastPrinted>
  <dcterms:created xsi:type="dcterms:W3CDTF">2022-03-24T08:55:57Z</dcterms:created>
  <dcterms:modified xsi:type="dcterms:W3CDTF">2025-11-18T17:20:59Z</dcterms:modified>
  <cp:category/>
</cp:coreProperties>
</file>